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98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<sst xmlns="http://schemas.openxmlformats.org/spreadsheetml/2006/main" count="97" uniqueCount="47">
  <si>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</si>
  <si>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</si>
  <si>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</si>
  <si>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</si>
  <si>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</si>
  <si>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</si>
  <si>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</si>
  <si>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</si>
  <si>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</si>
  <si>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</si>
  <si>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</si>
  <si>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</si>
  <si>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</si>
  <si>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</si>
  <si>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</si>
  <si>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</si>
  <si>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</si>
  <si>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</si>
  <si>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</si>
  <si>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</si>
  <si>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</si>
  <si>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</si>
  <si>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Average Margin</t>
  </si>
  <si>
    <t>Pts</t>
  </si>
  <si>
    <t xml:space="preserve">CARNEGIE </t>
  </si>
  <si>
    <t xml:space="preserve">Black Rock </t>
  </si>
  <si>
    <t xml:space="preserve">Box Hill North </t>
  </si>
  <si>
    <t xml:space="preserve">South Yarra </t>
  </si>
  <si>
    <t>Byes</t>
  </si>
  <si>
    <t>BYE</t>
  </si>
  <si>
    <t>Away</t>
  </si>
  <si>
    <t>Home</t>
  </si>
  <si>
    <t xml:space="preserve">MOUNT WAVERLEY CATHOLICS </t>
  </si>
  <si>
    <t xml:space="preserve">CANTERBURY </t>
  </si>
  <si>
    <t xml:space="preserve">MOORABBIN WEST </t>
  </si>
  <si>
    <t xml:space="preserve">Dandenong West </t>
  </si>
  <si>
    <t xml:space="preserve">Carrum Downs </t>
  </si>
  <si>
    <t>Draw</t>
  </si>
  <si>
    <t>Canterbury</t>
  </si>
  <si>
    <t>Carrum Downs</t>
  </si>
  <si>
    <t>Carnegie</t>
  </si>
  <si>
    <t>South Yarra</t>
  </si>
  <si>
    <t>Black Rock</t>
  </si>
  <si>
    <t>Mount Waverley Catholics</t>
  </si>
  <si>
    <t>Moorabin West</t>
  </si>
  <si>
    <t>Dandenong West</t>
  </si>
  <si>
    <t>Win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</si>
</sst>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0" fillId="2" borderId="21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2" borderId="19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" fontId="0" fillId="0" borderId="15" xfId="0" applyNumberFormat="1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6.8515625" style="0" bestFit="1" customWidth="1"/>
    <col min="2" max="2" width="23.00390625" style="0" bestFit="1" customWidth="1"/>
    <col min="3" max="3" width="30.8515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15.57421875" style="0" bestFit="1" customWidth="1"/>
    <col min="12" max="12" width="3.7109375" style="0" bestFit="1" customWidth="1"/>
    <col min="13" max="13" width="6.00390625" style="0" bestFit="1" customWidth="1"/>
    <col min="14" max="14" width="3.00390625" style="0" bestFit="1" customWidth="1"/>
    <col min="15" max="16384" width="11.28125" style="0" customWidth="1"/>
  </cols>
  <sheetData>
    <row r="1" spans="1:10" s="4" customFormat="1" ht="13.5" thickBot="1">
      <c r="A1" s="1"/>
      <c r="B1" s="2"/>
      <c r="C1" s="2"/>
      <c r="D1" s="3"/>
      <c r="E1" s="78" t="s">
        <v>0</v>
      </c>
      <c r="F1" s="79"/>
      <c r="G1" s="80"/>
      <c r="H1" s="78" t="s">
        <v>2</v>
      </c>
      <c r="I1" s="79"/>
      <c r="J1" s="80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2" ht="12.75">
      <c r="A3" s="59">
        <v>1</v>
      </c>
      <c r="B3" s="63" t="s">
        <v>29</v>
      </c>
      <c r="C3" s="64" t="s">
        <v>29</v>
      </c>
      <c r="D3" s="65" t="s">
        <v>29</v>
      </c>
      <c r="E3" s="13"/>
      <c r="F3" s="17"/>
      <c r="G3" s="12"/>
      <c r="H3" s="59"/>
      <c r="I3" s="53"/>
      <c r="J3" s="81"/>
      <c r="K3" s="15"/>
      <c r="L3" s="33"/>
    </row>
    <row r="4" spans="1:11" ht="12.75">
      <c r="A4" s="13">
        <f>A3+1</f>
        <v>2</v>
      </c>
      <c r="B4" s="14" t="s">
        <v>38</v>
      </c>
      <c r="C4" s="12" t="s">
        <v>30</v>
      </c>
      <c r="D4" s="15" t="s">
        <v>18</v>
      </c>
      <c r="E4" s="16">
        <v>6</v>
      </c>
      <c r="F4" s="60">
        <v>6</v>
      </c>
      <c r="G4" s="12">
        <f>(E4*6)+F4</f>
        <v>42</v>
      </c>
      <c r="H4" s="16">
        <v>12</v>
      </c>
      <c r="I4" s="60">
        <v>12</v>
      </c>
      <c r="J4" s="12">
        <f>(H4*6)+I4</f>
        <v>84</v>
      </c>
      <c r="K4" s="15">
        <f>G4-J4</f>
        <v>-42</v>
      </c>
    </row>
    <row r="5" spans="1:11" s="77" customFormat="1" ht="12.75">
      <c r="A5" s="72">
        <f aca="true" t="shared" si="0" ref="A5:A16">A4+1</f>
        <v>3</v>
      </c>
      <c r="B5" s="73" t="s">
        <v>39</v>
      </c>
      <c r="C5" s="74" t="s">
        <v>31</v>
      </c>
      <c r="D5" s="75" t="s">
        <v>46</v>
      </c>
      <c r="E5" s="72">
        <v>11</v>
      </c>
      <c r="F5" s="76">
        <v>13</v>
      </c>
      <c r="G5" s="74">
        <f aca="true" t="shared" si="1" ref="G5:G19">(E5*6)+F5</f>
        <v>79</v>
      </c>
      <c r="H5" s="72">
        <v>7</v>
      </c>
      <c r="I5" s="76">
        <v>12</v>
      </c>
      <c r="J5" s="12">
        <f aca="true" t="shared" si="2" ref="J5:J20">(H5*6)+I5</f>
        <v>54</v>
      </c>
      <c r="K5" s="75">
        <f aca="true" t="shared" si="3" ref="K5:K19">G5-J5</f>
        <v>25</v>
      </c>
    </row>
    <row r="6" spans="1:11" ht="12.75">
      <c r="A6" s="13">
        <f t="shared" si="0"/>
        <v>4</v>
      </c>
      <c r="B6" s="14" t="s">
        <v>40</v>
      </c>
      <c r="C6" s="12" t="s">
        <v>30</v>
      </c>
      <c r="D6" s="15" t="s">
        <v>18</v>
      </c>
      <c r="E6" s="13">
        <v>8</v>
      </c>
      <c r="F6" s="61">
        <v>6</v>
      </c>
      <c r="G6" s="12">
        <f t="shared" si="1"/>
        <v>54</v>
      </c>
      <c r="H6" s="13">
        <v>17</v>
      </c>
      <c r="I6" s="61">
        <v>15</v>
      </c>
      <c r="J6" s="12">
        <f t="shared" si="2"/>
        <v>117</v>
      </c>
      <c r="K6" s="15">
        <f t="shared" si="3"/>
        <v>-63</v>
      </c>
    </row>
    <row r="7" spans="1:11" ht="12.75">
      <c r="A7" s="13">
        <f t="shared" si="0"/>
        <v>5</v>
      </c>
      <c r="B7" s="14" t="s">
        <v>41</v>
      </c>
      <c r="C7" s="18" t="s">
        <v>31</v>
      </c>
      <c r="D7" s="15" t="s">
        <v>46</v>
      </c>
      <c r="E7" s="13">
        <v>15</v>
      </c>
      <c r="F7" s="17">
        <v>20</v>
      </c>
      <c r="G7" s="12">
        <f t="shared" si="1"/>
        <v>110</v>
      </c>
      <c r="H7" s="13">
        <v>12</v>
      </c>
      <c r="I7" s="17">
        <v>6</v>
      </c>
      <c r="J7" s="12">
        <f t="shared" si="2"/>
        <v>78</v>
      </c>
      <c r="K7" s="15">
        <f t="shared" si="3"/>
        <v>32</v>
      </c>
    </row>
    <row r="8" spans="1:11" ht="12.75">
      <c r="A8" s="13">
        <f t="shared" si="0"/>
        <v>6</v>
      </c>
      <c r="B8" s="11" t="s">
        <v>42</v>
      </c>
      <c r="C8" s="12" t="s">
        <v>30</v>
      </c>
      <c r="D8" s="15" t="s">
        <v>46</v>
      </c>
      <c r="E8" s="13">
        <v>25</v>
      </c>
      <c r="F8" s="17">
        <v>21</v>
      </c>
      <c r="G8" s="12">
        <f t="shared" si="1"/>
        <v>171</v>
      </c>
      <c r="H8" s="13">
        <v>6</v>
      </c>
      <c r="I8" s="17">
        <v>5</v>
      </c>
      <c r="J8" s="12">
        <f t="shared" si="2"/>
        <v>41</v>
      </c>
      <c r="K8" s="15">
        <f t="shared" si="3"/>
        <v>130</v>
      </c>
    </row>
    <row r="9" spans="1:11" ht="12.75">
      <c r="A9" s="13">
        <f t="shared" si="0"/>
        <v>7</v>
      </c>
      <c r="B9" s="14" t="s">
        <v>43</v>
      </c>
      <c r="C9" s="18" t="s">
        <v>31</v>
      </c>
      <c r="D9" s="15" t="s">
        <v>18</v>
      </c>
      <c r="E9" s="13">
        <v>11</v>
      </c>
      <c r="F9" s="17">
        <v>12</v>
      </c>
      <c r="G9" s="12">
        <f t="shared" si="1"/>
        <v>78</v>
      </c>
      <c r="H9" s="13">
        <v>13</v>
      </c>
      <c r="I9" s="17">
        <v>13</v>
      </c>
      <c r="J9" s="12">
        <f t="shared" si="2"/>
        <v>91</v>
      </c>
      <c r="K9" s="15">
        <f t="shared" si="3"/>
        <v>-13</v>
      </c>
    </row>
    <row r="10" spans="1:11" ht="12.75">
      <c r="A10" s="13">
        <f t="shared" si="0"/>
        <v>8</v>
      </c>
      <c r="B10" s="14" t="s">
        <v>44</v>
      </c>
      <c r="C10" s="12" t="s">
        <v>31</v>
      </c>
      <c r="D10" s="15" t="s">
        <v>37</v>
      </c>
      <c r="E10" s="13">
        <v>14</v>
      </c>
      <c r="F10" s="17">
        <v>18</v>
      </c>
      <c r="G10" s="12">
        <f t="shared" si="1"/>
        <v>102</v>
      </c>
      <c r="H10" s="13">
        <v>15</v>
      </c>
      <c r="I10" s="17">
        <v>12</v>
      </c>
      <c r="J10" s="12">
        <f t="shared" si="2"/>
        <v>102</v>
      </c>
      <c r="K10" s="15">
        <f t="shared" si="3"/>
        <v>0</v>
      </c>
    </row>
    <row r="11" spans="1:11" ht="12.75">
      <c r="A11" s="13">
        <f t="shared" si="0"/>
        <v>9</v>
      </c>
      <c r="B11" s="14" t="s">
        <v>45</v>
      </c>
      <c r="C11" s="18" t="s">
        <v>30</v>
      </c>
      <c r="D11" s="15" t="s">
        <v>18</v>
      </c>
      <c r="E11" s="13">
        <v>11</v>
      </c>
      <c r="F11" s="17">
        <v>13</v>
      </c>
      <c r="G11" s="12">
        <f t="shared" si="1"/>
        <v>79</v>
      </c>
      <c r="H11" s="13">
        <v>15</v>
      </c>
      <c r="I11" s="17">
        <v>12</v>
      </c>
      <c r="J11" s="12">
        <f t="shared" si="2"/>
        <v>102</v>
      </c>
      <c r="K11" s="15">
        <f t="shared" si="3"/>
        <v>-23</v>
      </c>
    </row>
    <row r="12" spans="1:11" ht="12.75">
      <c r="A12" s="13">
        <f t="shared" si="0"/>
        <v>10</v>
      </c>
      <c r="B12" s="63" t="s">
        <v>29</v>
      </c>
      <c r="C12" s="64" t="s">
        <v>29</v>
      </c>
      <c r="D12" s="65" t="s">
        <v>29</v>
      </c>
      <c r="E12" s="13"/>
      <c r="F12" s="17"/>
      <c r="G12" s="12"/>
      <c r="H12" s="13"/>
      <c r="I12" s="17"/>
      <c r="J12" s="12"/>
      <c r="K12" s="15"/>
    </row>
    <row r="13" spans="1:11" ht="12.75">
      <c r="A13" s="13">
        <f t="shared" si="0"/>
        <v>11</v>
      </c>
      <c r="B13" s="14" t="s">
        <v>38</v>
      </c>
      <c r="C13" s="18" t="s">
        <v>31</v>
      </c>
      <c r="D13" s="15" t="s">
        <v>18</v>
      </c>
      <c r="E13" s="16">
        <v>8</v>
      </c>
      <c r="F13" s="60">
        <v>17</v>
      </c>
      <c r="G13" s="12">
        <f t="shared" si="1"/>
        <v>65</v>
      </c>
      <c r="H13" s="16">
        <v>16</v>
      </c>
      <c r="I13" s="60">
        <v>13</v>
      </c>
      <c r="J13" s="12">
        <f t="shared" si="2"/>
        <v>109</v>
      </c>
      <c r="K13" s="15">
        <f t="shared" si="3"/>
        <v>-44</v>
      </c>
    </row>
    <row r="14" spans="1:13" ht="12.75">
      <c r="A14" s="13">
        <f t="shared" si="0"/>
        <v>12</v>
      </c>
      <c r="B14" s="14" t="s">
        <v>39</v>
      </c>
      <c r="C14" s="12" t="s">
        <v>30</v>
      </c>
      <c r="D14" s="15" t="s">
        <v>46</v>
      </c>
      <c r="E14" s="19">
        <v>8</v>
      </c>
      <c r="F14" s="20">
        <v>13</v>
      </c>
      <c r="G14" s="12">
        <f t="shared" si="1"/>
        <v>61</v>
      </c>
      <c r="H14" s="16">
        <v>7</v>
      </c>
      <c r="I14" s="20">
        <v>16</v>
      </c>
      <c r="J14" s="12">
        <f t="shared" si="2"/>
        <v>58</v>
      </c>
      <c r="K14" s="15">
        <f t="shared" si="3"/>
        <v>3</v>
      </c>
      <c r="M14" s="21"/>
    </row>
    <row r="15" spans="1:11" ht="12.75">
      <c r="A15" s="13">
        <f>A14+1</f>
        <v>13</v>
      </c>
      <c r="B15" s="14" t="s">
        <v>40</v>
      </c>
      <c r="C15" s="18" t="s">
        <v>31</v>
      </c>
      <c r="D15" s="15" t="s">
        <v>18</v>
      </c>
      <c r="E15" s="13">
        <v>12</v>
      </c>
      <c r="F15" s="17">
        <v>15</v>
      </c>
      <c r="G15" s="12">
        <f t="shared" si="1"/>
        <v>87</v>
      </c>
      <c r="H15" s="13">
        <v>15</v>
      </c>
      <c r="I15" s="17">
        <v>8</v>
      </c>
      <c r="J15" s="12">
        <f t="shared" si="2"/>
        <v>98</v>
      </c>
      <c r="K15" s="15">
        <f t="shared" si="3"/>
        <v>-11</v>
      </c>
    </row>
    <row r="16" spans="1:11" ht="12.75">
      <c r="A16" s="13">
        <f t="shared" si="0"/>
        <v>14</v>
      </c>
      <c r="B16" s="14" t="s">
        <v>41</v>
      </c>
      <c r="C16" s="12" t="s">
        <v>30</v>
      </c>
      <c r="D16" s="15" t="s">
        <v>18</v>
      </c>
      <c r="E16" s="13">
        <v>7</v>
      </c>
      <c r="F16" s="17">
        <v>12</v>
      </c>
      <c r="G16" s="12">
        <f t="shared" si="1"/>
        <v>54</v>
      </c>
      <c r="H16" s="13">
        <v>9</v>
      </c>
      <c r="I16" s="17">
        <v>9</v>
      </c>
      <c r="J16" s="12">
        <f t="shared" si="2"/>
        <v>63</v>
      </c>
      <c r="K16" s="15">
        <f t="shared" si="3"/>
        <v>-9</v>
      </c>
    </row>
    <row r="17" spans="1:11" ht="12.75">
      <c r="A17" s="13">
        <f>A16+1</f>
        <v>15</v>
      </c>
      <c r="B17" s="11" t="s">
        <v>42</v>
      </c>
      <c r="C17" s="18" t="s">
        <v>31</v>
      </c>
      <c r="D17" s="15" t="s">
        <v>46</v>
      </c>
      <c r="E17" s="13">
        <v>23</v>
      </c>
      <c r="F17" s="61">
        <v>18</v>
      </c>
      <c r="G17" s="12">
        <f t="shared" si="1"/>
        <v>156</v>
      </c>
      <c r="H17" s="13">
        <v>7</v>
      </c>
      <c r="I17" s="61">
        <v>8</v>
      </c>
      <c r="J17" s="12">
        <f t="shared" si="2"/>
        <v>50</v>
      </c>
      <c r="K17" s="15">
        <f t="shared" si="3"/>
        <v>106</v>
      </c>
    </row>
    <row r="18" spans="1:11" ht="12.75">
      <c r="A18" s="13">
        <f>A17+1</f>
        <v>16</v>
      </c>
      <c r="B18" s="14" t="s">
        <v>43</v>
      </c>
      <c r="C18" s="12" t="s">
        <v>30</v>
      </c>
      <c r="D18" s="15" t="s">
        <v>18</v>
      </c>
      <c r="E18" s="13">
        <v>10</v>
      </c>
      <c r="F18" s="17">
        <v>3</v>
      </c>
      <c r="G18" s="12">
        <f t="shared" si="1"/>
        <v>63</v>
      </c>
      <c r="H18" s="13">
        <v>21</v>
      </c>
      <c r="I18" s="17">
        <v>16</v>
      </c>
      <c r="J18" s="12">
        <f t="shared" si="2"/>
        <v>142</v>
      </c>
      <c r="K18" s="15">
        <f t="shared" si="3"/>
        <v>-79</v>
      </c>
    </row>
    <row r="19" spans="1:11" s="77" customFormat="1" ht="12.75">
      <c r="A19" s="72">
        <f>A18+1</f>
        <v>17</v>
      </c>
      <c r="B19" s="73" t="s">
        <v>44</v>
      </c>
      <c r="C19" s="74" t="s">
        <v>30</v>
      </c>
      <c r="D19" s="75" t="s">
        <v>18</v>
      </c>
      <c r="E19" s="72">
        <v>8</v>
      </c>
      <c r="F19" s="76">
        <v>12</v>
      </c>
      <c r="G19" s="74">
        <f t="shared" si="1"/>
        <v>60</v>
      </c>
      <c r="H19" s="72">
        <v>22</v>
      </c>
      <c r="I19" s="76">
        <v>16</v>
      </c>
      <c r="J19" s="12">
        <f t="shared" si="2"/>
        <v>148</v>
      </c>
      <c r="K19" s="75">
        <f t="shared" si="3"/>
        <v>-88</v>
      </c>
    </row>
    <row r="20" spans="1:11" ht="13.5" thickBot="1">
      <c r="A20" s="22">
        <v>18</v>
      </c>
      <c r="B20" s="23" t="s">
        <v>45</v>
      </c>
      <c r="C20" s="24" t="s">
        <v>31</v>
      </c>
      <c r="D20" s="25" t="s">
        <v>46</v>
      </c>
      <c r="E20" s="22">
        <v>20</v>
      </c>
      <c r="F20" s="41">
        <v>9</v>
      </c>
      <c r="G20" s="24">
        <f>(E20*6)+F20</f>
        <v>129</v>
      </c>
      <c r="H20" s="22">
        <v>13</v>
      </c>
      <c r="I20" s="41">
        <v>9</v>
      </c>
      <c r="J20" s="82">
        <f t="shared" si="2"/>
        <v>87</v>
      </c>
      <c r="K20" s="25">
        <f>G20-J20</f>
        <v>42</v>
      </c>
    </row>
    <row r="21" spans="5:11" ht="12.75">
      <c r="E21" s="54" t="s">
        <v>9</v>
      </c>
      <c r="F21" s="55" t="s">
        <v>10</v>
      </c>
      <c r="G21" s="56" t="s">
        <v>11</v>
      </c>
      <c r="H21" s="54" t="s">
        <v>9</v>
      </c>
      <c r="I21" s="55" t="s">
        <v>10</v>
      </c>
      <c r="J21" s="57" t="s">
        <v>11</v>
      </c>
      <c r="K21" s="58" t="s">
        <v>22</v>
      </c>
    </row>
    <row r="22" spans="3:11" ht="12.75">
      <c r="C22" s="34"/>
      <c r="E22" s="35">
        <f aca="true" t="shared" si="4" ref="E22:J22">SUM(E3:E5)+SUM(E7:E16)+SUM(E18:E20)</f>
        <v>166</v>
      </c>
      <c r="F22" s="26">
        <f t="shared" si="4"/>
        <v>184</v>
      </c>
      <c r="G22" s="36">
        <f t="shared" si="4"/>
        <v>1180</v>
      </c>
      <c r="H22" s="35">
        <f t="shared" si="4"/>
        <v>183</v>
      </c>
      <c r="I22" s="20">
        <f t="shared" si="4"/>
        <v>159</v>
      </c>
      <c r="J22" s="37">
        <f t="shared" si="4"/>
        <v>1257</v>
      </c>
      <c r="K22" s="31">
        <f>SUM(K3:K20)/16</f>
        <v>-2.125</v>
      </c>
    </row>
    <row r="23" spans="5:11" ht="13.5" thickBot="1">
      <c r="E23" s="27" t="s">
        <v>12</v>
      </c>
      <c r="F23" s="28">
        <f>E22/(E22+F22)</f>
        <v>0.4742857142857143</v>
      </c>
      <c r="G23" s="38"/>
      <c r="H23" s="27" t="s">
        <v>12</v>
      </c>
      <c r="I23" s="28">
        <f>H22/(H22+I22)</f>
        <v>0.5350877192982456</v>
      </c>
      <c r="J23" s="29"/>
      <c r="K23" s="32"/>
    </row>
    <row r="24" ht="13.5" thickBot="1"/>
    <row r="25" ht="13.5" thickBot="1">
      <c r="B25" s="30" t="s">
        <v>13</v>
      </c>
    </row>
    <row r="26" spans="2:12" ht="13.5" thickBot="1">
      <c r="B26" s="62" t="s">
        <v>14</v>
      </c>
      <c r="C26" s="66" t="s">
        <v>15</v>
      </c>
      <c r="D26" s="42" t="s">
        <v>16</v>
      </c>
      <c r="E26" s="42" t="s">
        <v>17</v>
      </c>
      <c r="F26" s="42" t="s">
        <v>18</v>
      </c>
      <c r="G26" s="42" t="s">
        <v>37</v>
      </c>
      <c r="H26" s="67" t="s">
        <v>28</v>
      </c>
      <c r="I26" s="42" t="s">
        <v>19</v>
      </c>
      <c r="J26" s="42" t="s">
        <v>20</v>
      </c>
      <c r="K26" s="42" t="s">
        <v>21</v>
      </c>
      <c r="L26" s="43" t="s">
        <v>23</v>
      </c>
    </row>
    <row r="27" spans="2:12" ht="12.75">
      <c r="B27" s="68">
        <v>1</v>
      </c>
      <c r="C27" s="48" t="s">
        <v>32</v>
      </c>
      <c r="D27" s="46">
        <v>16</v>
      </c>
      <c r="E27" s="53">
        <v>13</v>
      </c>
      <c r="F27" s="53">
        <v>3</v>
      </c>
      <c r="G27" s="53">
        <v>0</v>
      </c>
      <c r="H27" s="53">
        <v>2</v>
      </c>
      <c r="I27" s="53">
        <v>1628</v>
      </c>
      <c r="J27" s="53">
        <v>951</v>
      </c>
      <c r="K27" s="44">
        <f>I27/J27</f>
        <v>1.711882229232387</v>
      </c>
      <c r="L27" s="45">
        <f>((E27+H27)*4)+(G27*2)</f>
        <v>60</v>
      </c>
    </row>
    <row r="28" spans="2:12" ht="12.75">
      <c r="B28" s="69">
        <v>2</v>
      </c>
      <c r="C28" s="14" t="s">
        <v>24</v>
      </c>
      <c r="D28" s="40">
        <v>16</v>
      </c>
      <c r="E28" s="17">
        <v>12</v>
      </c>
      <c r="F28" s="17">
        <v>4</v>
      </c>
      <c r="G28" s="17">
        <v>0</v>
      </c>
      <c r="H28" s="17">
        <v>2</v>
      </c>
      <c r="I28" s="17">
        <v>1605</v>
      </c>
      <c r="J28" s="17">
        <v>941</v>
      </c>
      <c r="K28" s="47">
        <f aca="true" t="shared" si="5" ref="K28:K35">I28/J28</f>
        <v>1.7056323060573857</v>
      </c>
      <c r="L28" s="49">
        <f aca="true" t="shared" si="6" ref="L28:L35">((E28+H28)*4)+(G28*2)</f>
        <v>56</v>
      </c>
    </row>
    <row r="29" spans="2:12" ht="12.75">
      <c r="B29" s="69">
        <v>3</v>
      </c>
      <c r="C29" s="14" t="s">
        <v>33</v>
      </c>
      <c r="D29" s="40">
        <v>16</v>
      </c>
      <c r="E29" s="17">
        <v>11</v>
      </c>
      <c r="F29" s="17">
        <v>5</v>
      </c>
      <c r="G29" s="17">
        <v>0</v>
      </c>
      <c r="H29" s="17">
        <v>2</v>
      </c>
      <c r="I29" s="17">
        <v>1482</v>
      </c>
      <c r="J29" s="17">
        <v>980</v>
      </c>
      <c r="K29" s="47">
        <f t="shared" si="5"/>
        <v>1.5122448979591836</v>
      </c>
      <c r="L29" s="49">
        <f t="shared" si="6"/>
        <v>52</v>
      </c>
    </row>
    <row r="30" spans="2:12" ht="12.75">
      <c r="B30" s="69">
        <v>4</v>
      </c>
      <c r="C30" s="14" t="s">
        <v>34</v>
      </c>
      <c r="D30" s="40">
        <v>16</v>
      </c>
      <c r="E30" s="17">
        <v>10</v>
      </c>
      <c r="F30" s="17">
        <v>5</v>
      </c>
      <c r="G30" s="17">
        <v>1</v>
      </c>
      <c r="H30" s="17">
        <v>2</v>
      </c>
      <c r="I30" s="17">
        <v>1481</v>
      </c>
      <c r="J30" s="17">
        <v>1114</v>
      </c>
      <c r="K30" s="47">
        <f t="shared" si="5"/>
        <v>1.329443447037702</v>
      </c>
      <c r="L30" s="49">
        <f t="shared" si="6"/>
        <v>50</v>
      </c>
    </row>
    <row r="31" spans="2:12" ht="12.75">
      <c r="B31" s="70">
        <v>5</v>
      </c>
      <c r="C31" s="14" t="s">
        <v>27</v>
      </c>
      <c r="D31" s="40">
        <v>16</v>
      </c>
      <c r="E31" s="17">
        <v>9</v>
      </c>
      <c r="F31" s="17">
        <v>7</v>
      </c>
      <c r="G31" s="17">
        <v>0</v>
      </c>
      <c r="H31" s="17">
        <v>2</v>
      </c>
      <c r="I31" s="17">
        <v>1214</v>
      </c>
      <c r="J31" s="17">
        <v>1179</v>
      </c>
      <c r="K31" s="47">
        <f t="shared" si="5"/>
        <v>1.0296861747243427</v>
      </c>
      <c r="L31" s="49">
        <f t="shared" si="6"/>
        <v>44</v>
      </c>
    </row>
    <row r="32" spans="2:12" ht="12.75">
      <c r="B32" s="69">
        <v>6</v>
      </c>
      <c r="C32" s="14" t="s">
        <v>35</v>
      </c>
      <c r="D32" s="40">
        <v>16</v>
      </c>
      <c r="E32" s="17">
        <v>7</v>
      </c>
      <c r="F32" s="17">
        <v>9</v>
      </c>
      <c r="G32" s="17">
        <v>0</v>
      </c>
      <c r="H32" s="17">
        <v>2</v>
      </c>
      <c r="I32" s="17">
        <v>1295</v>
      </c>
      <c r="J32" s="17">
        <v>1334</v>
      </c>
      <c r="K32" s="47">
        <f t="shared" si="5"/>
        <v>0.9707646176911544</v>
      </c>
      <c r="L32" s="49">
        <f t="shared" si="6"/>
        <v>36</v>
      </c>
    </row>
    <row r="33" spans="2:12" ht="12.75">
      <c r="B33" s="69">
        <v>7</v>
      </c>
      <c r="C33" s="14" t="s">
        <v>26</v>
      </c>
      <c r="D33" s="40">
        <v>16</v>
      </c>
      <c r="E33" s="17">
        <v>6</v>
      </c>
      <c r="F33" s="17">
        <v>9</v>
      </c>
      <c r="G33" s="17">
        <v>1</v>
      </c>
      <c r="H33" s="17">
        <v>2</v>
      </c>
      <c r="I33" s="17">
        <v>1390</v>
      </c>
      <c r="J33" s="17">
        <v>1424</v>
      </c>
      <c r="K33" s="47">
        <f t="shared" si="5"/>
        <v>0.976123595505618</v>
      </c>
      <c r="L33" s="49">
        <f t="shared" si="6"/>
        <v>34</v>
      </c>
    </row>
    <row r="34" spans="2:12" ht="12.75">
      <c r="B34" s="69">
        <v>8</v>
      </c>
      <c r="C34" s="14" t="s">
        <v>36</v>
      </c>
      <c r="D34" s="40">
        <v>16</v>
      </c>
      <c r="E34" s="17">
        <v>3</v>
      </c>
      <c r="F34" s="17">
        <v>13</v>
      </c>
      <c r="G34" s="17">
        <v>0</v>
      </c>
      <c r="H34" s="17">
        <v>2</v>
      </c>
      <c r="I34" s="17">
        <v>949</v>
      </c>
      <c r="J34" s="17">
        <v>1362</v>
      </c>
      <c r="K34" s="47">
        <f t="shared" si="5"/>
        <v>0.6967694566813509</v>
      </c>
      <c r="L34" s="49">
        <f t="shared" si="6"/>
        <v>20</v>
      </c>
    </row>
    <row r="35" spans="2:12" ht="13.5" thickBot="1">
      <c r="B35" s="71">
        <v>9</v>
      </c>
      <c r="C35" s="23" t="s">
        <v>25</v>
      </c>
      <c r="D35" s="52">
        <v>16</v>
      </c>
      <c r="E35" s="41">
        <v>0</v>
      </c>
      <c r="F35" s="41">
        <v>16</v>
      </c>
      <c r="G35" s="41">
        <v>0</v>
      </c>
      <c r="H35" s="41">
        <v>2</v>
      </c>
      <c r="I35" s="41">
        <v>543</v>
      </c>
      <c r="J35" s="41">
        <v>2312</v>
      </c>
      <c r="K35" s="50">
        <f t="shared" si="5"/>
        <v>0.23486159169550172</v>
      </c>
      <c r="L35" s="51">
        <f t="shared" si="6"/>
        <v>8</v>
      </c>
    </row>
    <row r="36" ht="12.75">
      <c r="B36" s="39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2011-03-30T23:18:10Z</dcterms:modified>
  <cp:category/>
  <cp:version/>
  <cp:contentType/>
  <cp:contentStatus/>
</cp:coreProperties>
</file>